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Ogiv" sheetId="1" r:id="rId1"/>
    <sheet name="Ellipsoid" sheetId="2" r:id="rId2"/>
    <sheet name="Konisch" sheetId="3" r:id="rId3"/>
  </sheets>
  <definedNames/>
  <calcPr fullCalcOnLoad="1"/>
</workbook>
</file>

<file path=xl/sharedStrings.xml><?xml version="1.0" encoding="utf-8"?>
<sst xmlns="http://schemas.openxmlformats.org/spreadsheetml/2006/main" count="41" uniqueCount="14">
  <si>
    <t>r</t>
  </si>
  <si>
    <t>l</t>
  </si>
  <si>
    <t>&lt;0</t>
  </si>
  <si>
    <t>Länge</t>
  </si>
  <si>
    <t>Spitzenabmessungen</t>
  </si>
  <si>
    <t>Gewebezuschnitt</t>
  </si>
  <si>
    <t>d (Spitze)</t>
  </si>
  <si>
    <t>d (Gewebe)</t>
  </si>
  <si>
    <t>d (Kuppler)</t>
  </si>
  <si>
    <t>Segmente/Lage</t>
  </si>
  <si>
    <t>Überlappung (%)</t>
  </si>
  <si>
    <t>Überlappung (mm)</t>
  </si>
  <si>
    <t>r (Krümmung)</t>
  </si>
  <si>
    <t>(Diagramm sieht nur bei entsprechend feiner Rasterung glaubwürdig aus)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</si>
</sst>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.25"/>
      <name val="Arial"/>
      <family val="0"/>
    </font>
    <font>
      <sz val="14"/>
      <color indexed="2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Ogiv!$G$12:$G$26</c:f>
              <c:numCache/>
            </c:numRef>
          </c:yVal>
          <c:smooth val="0"/>
        </c:ser>
        <c:axId val="15743987"/>
        <c:axId val="7478156"/>
      </c:scatterChart>
      <c:valAx>
        <c:axId val="15743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478156"/>
        <c:crosses val="autoZero"/>
        <c:crossBetween val="midCat"/>
        <c:dispUnits/>
      </c:valAx>
      <c:valAx>
        <c:axId val="7478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398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1"/>
          <c:h val="0.911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Ellipsoid!$G$12:$G$26</c:f>
              <c:numCache/>
            </c:numRef>
          </c:yVal>
          <c:smooth val="0"/>
        </c:ser>
        <c:axId val="194541"/>
        <c:axId val="1750870"/>
      </c:scatterChart>
      <c:valAx>
        <c:axId val="194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50870"/>
        <c:crosses val="autoZero"/>
        <c:crossBetween val="midCat"/>
        <c:dispUnits/>
      </c:valAx>
      <c:valAx>
        <c:axId val="1750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Konisch!$F$12:$F$26</c:f>
              <c:numCache>
                <c:ptCount val="15"/>
                <c:pt idx="0">
                  <c:v>40</c:v>
                </c:pt>
                <c:pt idx="1">
                  <c:v>37.183098591549296</c:v>
                </c:pt>
                <c:pt idx="2">
                  <c:v>34.36619718309859</c:v>
                </c:pt>
                <c:pt idx="3">
                  <c:v>31.549295774647888</c:v>
                </c:pt>
                <c:pt idx="4">
                  <c:v>28.732394366197184</c:v>
                </c:pt>
                <c:pt idx="5">
                  <c:v>25.91549295774648</c:v>
                </c:pt>
                <c:pt idx="6">
                  <c:v>23.098591549295776</c:v>
                </c:pt>
                <c:pt idx="7">
                  <c:v>20.28169014084507</c:v>
                </c:pt>
                <c:pt idx="8">
                  <c:v>17.464788732394364</c:v>
                </c:pt>
                <c:pt idx="9">
                  <c:v>14.64788732394366</c:v>
                </c:pt>
                <c:pt idx="10">
                  <c:v>11.830985915492956</c:v>
                </c:pt>
                <c:pt idx="11">
                  <c:v>9.014084507042252</c:v>
                </c:pt>
                <c:pt idx="12">
                  <c:v>6.197183098591552</c:v>
                </c:pt>
                <c:pt idx="13">
                  <c:v>3.3802816901408477</c:v>
                </c:pt>
                <c:pt idx="14">
                  <c:v>0.5633802816901365</c:v>
                </c:pt>
              </c:numCache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Konisch!$G$12:$G$26</c:f>
              <c:numCache>
                <c:ptCount val="15"/>
                <c:pt idx="0">
                  <c:v>-40</c:v>
                </c:pt>
                <c:pt idx="1">
                  <c:v>-37.183098591549296</c:v>
                </c:pt>
                <c:pt idx="2">
                  <c:v>-34.36619718309859</c:v>
                </c:pt>
                <c:pt idx="3">
                  <c:v>-31.549295774647888</c:v>
                </c:pt>
                <c:pt idx="4">
                  <c:v>-28.732394366197184</c:v>
                </c:pt>
                <c:pt idx="5">
                  <c:v>-25.91549295774648</c:v>
                </c:pt>
                <c:pt idx="6">
                  <c:v>-23.098591549295776</c:v>
                </c:pt>
                <c:pt idx="7">
                  <c:v>-20.28169014084507</c:v>
                </c:pt>
                <c:pt idx="8">
                  <c:v>-17.464788732394364</c:v>
                </c:pt>
                <c:pt idx="9">
                  <c:v>-14.64788732394366</c:v>
                </c:pt>
                <c:pt idx="10">
                  <c:v>-11.830985915492956</c:v>
                </c:pt>
                <c:pt idx="11">
                  <c:v>-9.014084507042252</c:v>
                </c:pt>
                <c:pt idx="12">
                  <c:v>-6.197183098591552</c:v>
                </c:pt>
                <c:pt idx="13">
                  <c:v>-3.3802816901408477</c:v>
                </c:pt>
                <c:pt idx="14">
                  <c:v>-0.5633802816901365</c:v>
                </c:pt>
              </c:numCache>
            </c:numRef>
          </c:yVal>
          <c:smooth val="0"/>
        </c:ser>
        <c:axId val="15757831"/>
        <c:axId val="7602752"/>
      </c:scatterChart>
      <c:valAx>
        <c:axId val="15757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602752"/>
        <c:crosses val="autoZero"/>
        <c:crossBetween val="midCat"/>
        <c:dispUnits/>
      </c:valAx>
      <c:valAx>
        <c:axId val="7602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5783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514975"/>
        <a:ext cx="5886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6"/>
  <sheetViews>
    <sheetView workbookViewId="0" topLeftCell="A16">
      <selection activeCell="G40" sqref="G40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1"/>
      <c r="G2" s="2"/>
    </row>
    <row r="3" spans="3:7" ht="12.75" customHeight="1">
      <c r="C3" s="11" t="s">
        <v>3</v>
      </c>
      <c r="D3" s="12" t="s">
        <v>6</v>
      </c>
      <c r="E3" s="15" t="s">
        <v>8</v>
      </c>
      <c r="F3" s="13" t="s">
        <v>12</v>
      </c>
      <c r="G3" s="13" t="s">
        <v>0</v>
      </c>
    </row>
    <row r="4" spans="3:7" ht="12.75" customHeight="1" thickBot="1">
      <c r="C4" s="5">
        <v>355</v>
      </c>
      <c r="D4" s="6">
        <v>80</v>
      </c>
      <c r="E4" s="7">
        <v>75</v>
      </c>
      <c r="F4" s="13">
        <f>(C4*C4+G4*G4)/D4</f>
        <v>1595.3125</v>
      </c>
      <c r="G4" s="13">
        <f>D4/2</f>
        <v>40</v>
      </c>
    </row>
    <row r="5" ht="12.75" customHeight="1" thickBot="1"/>
    <row r="6" spans="3:7" ht="12.75" customHeight="1" thickBot="1">
      <c r="C6" s="16" t="s">
        <v>5</v>
      </c>
      <c r="D6" s="17"/>
      <c r="E6" s="18"/>
      <c r="G6" s="3"/>
    </row>
    <row r="7" spans="3:5" ht="12.75" customHeight="1">
      <c r="C7" s="19" t="s">
        <v>9</v>
      </c>
      <c r="D7" s="20" t="s">
        <v>11</v>
      </c>
      <c r="E7" s="21" t="s">
        <v>10</v>
      </c>
    </row>
    <row r="8" spans="3:5" ht="12.75" customHeight="1" thickBot="1">
      <c r="C8" s="8">
        <v>2</v>
      </c>
      <c r="D8" s="9">
        <v>0</v>
      </c>
      <c r="E8" s="10">
        <v>10</v>
      </c>
    </row>
    <row r="9" spans="6:7" ht="12.75" customHeight="1" thickBot="1">
      <c r="F9" s="14"/>
      <c r="G9" s="13"/>
    </row>
    <row r="10" spans="3:7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</row>
    <row r="11" spans="3:7" s="22" customFormat="1" ht="16.5" customHeight="1">
      <c r="C11" s="26" t="s">
        <v>2</v>
      </c>
      <c r="D11" s="27">
        <f>E4</f>
        <v>75</v>
      </c>
      <c r="E11" s="28">
        <f>(1+E$8/100)*PI()*D11/(2*C$8)+D$8</f>
        <v>64.79534848028949</v>
      </c>
      <c r="F11" s="38"/>
      <c r="G11" s="39"/>
    </row>
    <row r="12" spans="3:11" s="22" customFormat="1" ht="16.5" customHeight="1">
      <c r="C12" s="29">
        <v>0</v>
      </c>
      <c r="D12" s="30">
        <f aca="true" t="shared" si="0" ref="D12:D26">F12*2</f>
        <v>80</v>
      </c>
      <c r="E12" s="31">
        <f aca="true" t="shared" si="1" ref="E12:E26">(1+E$8/100)*PI()*D12/(2*C$8)+D$8</f>
        <v>69.11503837897546</v>
      </c>
      <c r="F12" s="40">
        <f aca="true" t="shared" si="2" ref="F12:F26">SQRT(F$4*F$4-C12*C12)-F$4+G$4</f>
        <v>40</v>
      </c>
      <c r="G12" s="40">
        <f aca="true" t="shared" si="3" ref="G12:G26">-F12</f>
        <v>-40</v>
      </c>
      <c r="K12" s="41"/>
    </row>
    <row r="13" spans="3:11" s="22" customFormat="1" ht="16.5" customHeight="1">
      <c r="C13" s="32">
        <v>25</v>
      </c>
      <c r="D13" s="33">
        <f t="shared" si="0"/>
        <v>79.6082031726146</v>
      </c>
      <c r="E13" s="34">
        <f t="shared" si="1"/>
        <v>68.77655021945667</v>
      </c>
      <c r="F13" s="40">
        <f t="shared" si="2"/>
        <v>39.8041015863073</v>
      </c>
      <c r="G13" s="40">
        <f t="shared" si="3"/>
        <v>-39.8041015863073</v>
      </c>
      <c r="K13" s="41"/>
    </row>
    <row r="14" spans="3:11" s="22" customFormat="1" ht="16.5" customHeight="1">
      <c r="C14" s="29">
        <v>50</v>
      </c>
      <c r="D14" s="30">
        <f t="shared" si="0"/>
        <v>78.43252388146811</v>
      </c>
      <c r="E14" s="31">
        <f t="shared" si="1"/>
        <v>67.76083622784472</v>
      </c>
      <c r="F14" s="40">
        <f t="shared" si="2"/>
        <v>39.21626194073406</v>
      </c>
      <c r="G14" s="40">
        <f t="shared" si="3"/>
        <v>-39.21626194073406</v>
      </c>
      <c r="K14" s="41"/>
    </row>
    <row r="15" spans="3:11" s="22" customFormat="1" ht="16.5" customHeight="1">
      <c r="C15" s="32">
        <v>75</v>
      </c>
      <c r="D15" s="33">
        <f t="shared" si="0"/>
        <v>76.4720946340808</v>
      </c>
      <c r="E15" s="34">
        <f t="shared" si="1"/>
        <v>66.06714694443923</v>
      </c>
      <c r="F15" s="40">
        <f t="shared" si="2"/>
        <v>38.2360473170404</v>
      </c>
      <c r="G15" s="40">
        <f t="shared" si="3"/>
        <v>-38.2360473170404</v>
      </c>
      <c r="K15" s="41"/>
    </row>
    <row r="16" spans="3:11" s="22" customFormat="1" ht="16.5" customHeight="1">
      <c r="C16" s="29">
        <v>100</v>
      </c>
      <c r="D16" s="30">
        <f t="shared" si="0"/>
        <v>73.72546604876698</v>
      </c>
      <c r="E16" s="31">
        <f t="shared" si="1"/>
        <v>63.69423019335477</v>
      </c>
      <c r="F16" s="40">
        <f t="shared" si="2"/>
        <v>36.86273302438349</v>
      </c>
      <c r="G16" s="40">
        <f t="shared" si="3"/>
        <v>-36.86273302438349</v>
      </c>
      <c r="K16" s="41"/>
    </row>
    <row r="17" spans="3:11" s="22" customFormat="1" ht="16.5" customHeight="1">
      <c r="C17" s="32">
        <v>125</v>
      </c>
      <c r="D17" s="33">
        <f t="shared" si="0"/>
        <v>70.19060148101016</v>
      </c>
      <c r="E17" s="34">
        <f t="shared" si="1"/>
        <v>60.640326440042365</v>
      </c>
      <c r="F17" s="40">
        <f t="shared" si="2"/>
        <v>35.09530074050508</v>
      </c>
      <c r="G17" s="40">
        <f t="shared" si="3"/>
        <v>-35.09530074050508</v>
      </c>
      <c r="K17" s="41"/>
    </row>
    <row r="18" spans="3:11" s="22" customFormat="1" ht="16.5" customHeight="1">
      <c r="C18" s="29">
        <v>150</v>
      </c>
      <c r="D18" s="30">
        <f t="shared" si="0"/>
        <v>65.86486943528598</v>
      </c>
      <c r="E18" s="31">
        <f t="shared" si="1"/>
        <v>56.903162235574975</v>
      </c>
      <c r="F18" s="40">
        <f t="shared" si="2"/>
        <v>32.93243471764299</v>
      </c>
      <c r="G18" s="40">
        <f t="shared" si="3"/>
        <v>-32.93243471764299</v>
      </c>
      <c r="K18" s="41"/>
    </row>
    <row r="19" spans="3:11" s="22" customFormat="1" ht="16.5" customHeight="1">
      <c r="C19" s="32">
        <v>175</v>
      </c>
      <c r="D19" s="33">
        <f t="shared" si="0"/>
        <v>60.745033696005066</v>
      </c>
      <c r="E19" s="34">
        <f t="shared" si="1"/>
        <v>52.47994169039434</v>
      </c>
      <c r="F19" s="40">
        <f t="shared" si="2"/>
        <v>30.372516848002533</v>
      </c>
      <c r="G19" s="40">
        <f t="shared" si="3"/>
        <v>-30.372516848002533</v>
      </c>
      <c r="K19" s="41"/>
    </row>
    <row r="20" spans="3:11" s="22" customFormat="1" ht="16.5" customHeight="1">
      <c r="C20" s="29">
        <v>200</v>
      </c>
      <c r="D20" s="30">
        <f t="shared" si="0"/>
        <v>54.8272410905206</v>
      </c>
      <c r="E20" s="31">
        <f t="shared" si="1"/>
        <v>47.3673359023084</v>
      </c>
      <c r="F20" s="40">
        <f t="shared" si="2"/>
        <v>27.4136205452603</v>
      </c>
      <c r="G20" s="40">
        <f t="shared" si="3"/>
        <v>-27.4136205452603</v>
      </c>
      <c r="K20" s="41"/>
    </row>
    <row r="21" spans="3:11" s="22" customFormat="1" ht="16.5" customHeight="1">
      <c r="C21" s="32">
        <v>225</v>
      </c>
      <c r="D21" s="33">
        <f t="shared" si="0"/>
        <v>48.10700677502882</v>
      </c>
      <c r="E21" s="34">
        <f t="shared" si="1"/>
        <v>41.56147024442187</v>
      </c>
      <c r="F21" s="40">
        <f t="shared" si="2"/>
        <v>24.05350338751441</v>
      </c>
      <c r="G21" s="40">
        <f t="shared" si="3"/>
        <v>-24.05350338751441</v>
      </c>
      <c r="H21" s="42"/>
      <c r="K21" s="41"/>
    </row>
    <row r="22" spans="3:11" s="22" customFormat="1" ht="16.5" customHeight="1">
      <c r="C22" s="29">
        <v>250</v>
      </c>
      <c r="D22" s="30">
        <f t="shared" si="0"/>
        <v>40.5791969102861</v>
      </c>
      <c r="E22" s="31">
        <f t="shared" si="1"/>
        <v>35.057909398030326</v>
      </c>
      <c r="F22" s="40">
        <f t="shared" si="2"/>
        <v>20.28959845514305</v>
      </c>
      <c r="G22" s="40">
        <f t="shared" si="3"/>
        <v>-20.28959845514305</v>
      </c>
      <c r="H22" s="42"/>
      <c r="K22" s="41"/>
    </row>
    <row r="23" spans="3:11" s="22" customFormat="1" ht="16.5" customHeight="1">
      <c r="C23" s="32">
        <v>275</v>
      </c>
      <c r="D23" s="33">
        <f t="shared" si="0"/>
        <v>32.2380085679838</v>
      </c>
      <c r="E23" s="34">
        <f t="shared" si="1"/>
        <v>27.85163999297425</v>
      </c>
      <c r="F23" s="40">
        <f t="shared" si="2"/>
        <v>16.1190042839919</v>
      </c>
      <c r="G23" s="40">
        <f t="shared" si="3"/>
        <v>-16.1190042839919</v>
      </c>
      <c r="H23" s="42"/>
      <c r="K23" s="41"/>
    </row>
    <row r="24" spans="3:11" s="22" customFormat="1" ht="16.5" customHeight="1">
      <c r="C24" s="29">
        <v>300</v>
      </c>
      <c r="D24" s="30">
        <f t="shared" si="0"/>
        <v>23.076946679836965</v>
      </c>
      <c r="E24" s="31">
        <f t="shared" si="1"/>
        <v>19.937050693081275</v>
      </c>
      <c r="F24" s="40">
        <f t="shared" si="2"/>
        <v>11.538473339918482</v>
      </c>
      <c r="G24" s="40">
        <f t="shared" si="3"/>
        <v>-11.538473339918482</v>
      </c>
      <c r="H24" s="42"/>
      <c r="K24" s="41"/>
    </row>
    <row r="25" spans="3:11" s="22" customFormat="1" ht="16.5" customHeight="1">
      <c r="C25" s="32">
        <v>325</v>
      </c>
      <c r="D25" s="33">
        <f t="shared" si="0"/>
        <v>13.088797809427888</v>
      </c>
      <c r="E25" s="34">
        <f t="shared" si="1"/>
        <v>11.30790953666573</v>
      </c>
      <c r="F25" s="40">
        <f t="shared" si="2"/>
        <v>6.544398904713944</v>
      </c>
      <c r="G25" s="40">
        <f t="shared" si="3"/>
        <v>-6.544398904713944</v>
      </c>
      <c r="H25" s="42"/>
      <c r="K25" s="41"/>
    </row>
    <row r="26" spans="3:11" s="22" customFormat="1" ht="16.5" customHeight="1" thickBot="1">
      <c r="C26" s="35">
        <v>350</v>
      </c>
      <c r="D26" s="36">
        <f t="shared" si="0"/>
        <v>2.265600490964971</v>
      </c>
      <c r="E26" s="37">
        <f t="shared" si="1"/>
        <v>1.9573383110558702</v>
      </c>
      <c r="F26" s="40">
        <f t="shared" si="2"/>
        <v>1.1328002454824855</v>
      </c>
      <c r="G26" s="40">
        <f t="shared" si="3"/>
        <v>-1.1328002454824855</v>
      </c>
      <c r="K26" s="4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7"/>
  <sheetViews>
    <sheetView tabSelected="1" zoomScale="85" zoomScaleNormal="85" workbookViewId="0" topLeftCell="A25">
      <selection activeCell="A1" sqref="A1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52"/>
      <c r="G2" s="55"/>
    </row>
    <row r="3" spans="3:7" ht="12.75" customHeight="1">
      <c r="C3" s="11" t="s">
        <v>3</v>
      </c>
      <c r="D3" s="12" t="s">
        <v>6</v>
      </c>
      <c r="E3" s="15" t="s">
        <v>8</v>
      </c>
      <c r="F3" s="51"/>
      <c r="G3" s="13" t="s">
        <v>0</v>
      </c>
    </row>
    <row r="4" spans="3:7" ht="12.75" customHeight="1" thickBot="1">
      <c r="C4" s="5">
        <v>350</v>
      </c>
      <c r="D4" s="6">
        <v>80</v>
      </c>
      <c r="E4" s="7">
        <v>75</v>
      </c>
      <c r="F4" s="51"/>
      <c r="G4" s="13">
        <f>D4/2</f>
        <v>40</v>
      </c>
    </row>
    <row r="5" spans="6:7" ht="12.75" customHeight="1" thickBot="1">
      <c r="F5" s="50"/>
      <c r="G5" s="50"/>
    </row>
    <row r="6" spans="3:7" ht="12.75" customHeight="1" thickBot="1">
      <c r="C6" s="16" t="s">
        <v>5</v>
      </c>
      <c r="D6" s="17"/>
      <c r="E6" s="18"/>
      <c r="F6" s="50"/>
      <c r="G6" s="51"/>
    </row>
    <row r="7" spans="3:7" ht="12.75" customHeight="1">
      <c r="C7" s="19" t="s">
        <v>9</v>
      </c>
      <c r="D7" s="20" t="s">
        <v>11</v>
      </c>
      <c r="E7" s="21" t="s">
        <v>10</v>
      </c>
      <c r="F7" s="50"/>
      <c r="G7" s="50"/>
    </row>
    <row r="8" spans="3:7" ht="12.75" customHeight="1" thickBot="1">
      <c r="C8" s="8">
        <v>2</v>
      </c>
      <c r="D8" s="9">
        <v>0</v>
      </c>
      <c r="E8" s="10">
        <v>10</v>
      </c>
      <c r="F8" s="50"/>
      <c r="G8" s="50"/>
    </row>
    <row r="9" spans="6:7" ht="12.75" customHeight="1" thickBot="1">
      <c r="F9" s="52"/>
      <c r="G9" s="51"/>
    </row>
    <row r="10" spans="3:7" s="22" customFormat="1" ht="16.5" customHeight="1" thickBot="1">
      <c r="C10" s="58" t="s">
        <v>1</v>
      </c>
      <c r="D10" s="59" t="s">
        <v>6</v>
      </c>
      <c r="E10" s="60" t="s">
        <v>7</v>
      </c>
      <c r="F10" s="53"/>
      <c r="G10" s="54"/>
    </row>
    <row r="11" spans="3:7" s="22" customFormat="1" ht="16.5" customHeight="1">
      <c r="C11" s="61" t="s">
        <v>2</v>
      </c>
      <c r="D11" s="62">
        <f>E4</f>
        <v>75</v>
      </c>
      <c r="E11" s="63">
        <f aca="true" t="shared" si="0" ref="E11:E26">(1+E$8/100)*PI()*D11/(2*C$8)+D$8</f>
        <v>64.79534848028949</v>
      </c>
      <c r="F11" s="53"/>
      <c r="G11" s="54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SQRT((G$4*C$4)*(G$4*C$4)-(C12*G$4)*(C12*G$4))/C$4</f>
        <v>40</v>
      </c>
      <c r="G12" s="40">
        <f>-F12</f>
        <v>-40</v>
      </c>
      <c r="K12" s="41"/>
    </row>
    <row r="13" spans="3:11" s="22" customFormat="1" ht="16.5" customHeight="1">
      <c r="C13" s="32">
        <v>25</v>
      </c>
      <c r="D13" s="33">
        <f t="shared" si="1"/>
        <v>79.79565739296538</v>
      </c>
      <c r="E13" s="34">
        <f t="shared" si="0"/>
        <v>68.93849903987974</v>
      </c>
      <c r="F13" s="40">
        <f aca="true" t="shared" si="2" ref="F13:F27">SQRT((G$4*C$4)*(G$4*C$4)-(C13*G$4)*(C13*G$4))/C$4</f>
        <v>39.89782869648269</v>
      </c>
      <c r="G13" s="40">
        <f>-F13</f>
        <v>-39.89782869648269</v>
      </c>
      <c r="K13" s="41"/>
    </row>
    <row r="14" spans="3:11" s="22" customFormat="1" ht="16.5" customHeight="1">
      <c r="C14" s="29">
        <v>50</v>
      </c>
      <c r="D14" s="30">
        <f t="shared" si="1"/>
        <v>79.17946548886296</v>
      </c>
      <c r="E14" s="31">
        <f t="shared" si="0"/>
        <v>68.40614745111908</v>
      </c>
      <c r="F14" s="40">
        <f t="shared" si="2"/>
        <v>39.58973274443148</v>
      </c>
      <c r="G14" s="40">
        <f>-F14</f>
        <v>-39.58973274443148</v>
      </c>
      <c r="K14" s="41"/>
    </row>
    <row r="15" spans="3:11" s="22" customFormat="1" ht="16.5" customHeight="1">
      <c r="C15" s="32">
        <v>75</v>
      </c>
      <c r="D15" s="33">
        <f t="shared" si="1"/>
        <v>78.14168189244197</v>
      </c>
      <c r="E15" s="34">
        <f t="shared" si="0"/>
        <v>67.50956678742273</v>
      </c>
      <c r="F15" s="40">
        <f t="shared" si="2"/>
        <v>39.07084094622098</v>
      </c>
      <c r="G15" s="40">
        <f>-F15</f>
        <v>-39.07084094622098</v>
      </c>
      <c r="K15" s="41"/>
    </row>
    <row r="16" spans="3:11" s="22" customFormat="1" ht="16.5" customHeight="1">
      <c r="C16" s="29">
        <v>100</v>
      </c>
      <c r="D16" s="30">
        <f t="shared" si="1"/>
        <v>76.6651877999928</v>
      </c>
      <c r="E16" s="31">
        <f t="shared" si="0"/>
        <v>66.23396746409828</v>
      </c>
      <c r="F16" s="40">
        <f t="shared" si="2"/>
        <v>38.3325938999964</v>
      </c>
      <c r="G16" s="40">
        <f>-F16</f>
        <v>-38.3325938999964</v>
      </c>
      <c r="K16" s="41"/>
    </row>
    <row r="17" spans="3:11" s="22" customFormat="1" ht="16.5" customHeight="1">
      <c r="C17" s="32">
        <v>125</v>
      </c>
      <c r="D17" s="33">
        <f t="shared" si="1"/>
        <v>74.72398188926869</v>
      </c>
      <c r="E17" s="34">
        <f t="shared" si="0"/>
        <v>64.5568859513334</v>
      </c>
      <c r="F17" s="40">
        <f t="shared" si="2"/>
        <v>37.36199094463434</v>
      </c>
      <c r="G17" s="40">
        <f>-F17</f>
        <v>-37.36199094463434</v>
      </c>
      <c r="K17" s="41"/>
    </row>
    <row r="18" spans="3:11" s="22" customFormat="1" ht="16.5" customHeight="1">
      <c r="C18" s="29">
        <v>150</v>
      </c>
      <c r="D18" s="30">
        <f t="shared" si="1"/>
        <v>72.2806322324201</v>
      </c>
      <c r="E18" s="31">
        <f t="shared" si="0"/>
        <v>62.44598338500408</v>
      </c>
      <c r="F18" s="40">
        <f t="shared" si="2"/>
        <v>36.14031611621005</v>
      </c>
      <c r="G18" s="40">
        <f>-F18</f>
        <v>-36.14031611621005</v>
      </c>
      <c r="K18" s="41"/>
    </row>
    <row r="19" spans="3:11" s="22" customFormat="1" ht="16.5" customHeight="1">
      <c r="C19" s="32">
        <v>175</v>
      </c>
      <c r="D19" s="33">
        <f t="shared" si="1"/>
        <v>69.2820323027551</v>
      </c>
      <c r="E19" s="34">
        <f t="shared" si="0"/>
        <v>59.8553790197292</v>
      </c>
      <c r="F19" s="40">
        <f t="shared" si="2"/>
        <v>34.64101615137755</v>
      </c>
      <c r="G19" s="40">
        <f>-F19</f>
        <v>-34.64101615137755</v>
      </c>
      <c r="K19" s="41"/>
    </row>
    <row r="20" spans="3:11" s="22" customFormat="1" ht="16.5" customHeight="1">
      <c r="C20" s="29">
        <v>200</v>
      </c>
      <c r="D20" s="30">
        <f t="shared" si="1"/>
        <v>65.65214453186319</v>
      </c>
      <c r="E20" s="31">
        <f t="shared" si="0"/>
        <v>56.719381112272096</v>
      </c>
      <c r="F20" s="40">
        <f t="shared" si="2"/>
        <v>32.82607226593159</v>
      </c>
      <c r="G20" s="40">
        <f>-F20</f>
        <v>-32.82607226593159</v>
      </c>
      <c r="K20" s="41"/>
    </row>
    <row r="21" spans="3:11" s="22" customFormat="1" ht="16.5" customHeight="1">
      <c r="C21" s="32">
        <v>225</v>
      </c>
      <c r="D21" s="33">
        <f t="shared" si="1"/>
        <v>61.27888739864919</v>
      </c>
      <c r="E21" s="34">
        <f t="shared" si="0"/>
        <v>52.94115817973193</v>
      </c>
      <c r="F21" s="40">
        <f t="shared" si="2"/>
        <v>30.639443699324595</v>
      </c>
      <c r="G21" s="40">
        <f>-F21</f>
        <v>-30.639443699324595</v>
      </c>
      <c r="H21" s="42"/>
      <c r="K21" s="41"/>
    </row>
    <row r="22" spans="3:11" s="22" customFormat="1" ht="16.5" customHeight="1">
      <c r="C22" s="29">
        <v>250</v>
      </c>
      <c r="D22" s="30">
        <f t="shared" si="1"/>
        <v>55.98833697790121</v>
      </c>
      <c r="E22" s="31">
        <f t="shared" si="0"/>
        <v>48.37045073753316</v>
      </c>
      <c r="F22" s="40">
        <f t="shared" si="2"/>
        <v>27.994168488950606</v>
      </c>
      <c r="G22" s="40">
        <f>-F22</f>
        <v>-27.994168488950606</v>
      </c>
      <c r="H22" s="42"/>
      <c r="K22" s="41"/>
    </row>
    <row r="23" spans="3:11" s="22" customFormat="1" ht="16.5" customHeight="1">
      <c r="C23" s="32">
        <v>275</v>
      </c>
      <c r="D23" s="33">
        <f t="shared" si="1"/>
        <v>49.48716593053935</v>
      </c>
      <c r="E23" s="34">
        <f t="shared" si="0"/>
        <v>42.753842156949425</v>
      </c>
      <c r="F23" s="40">
        <f t="shared" si="2"/>
        <v>24.743582965269674</v>
      </c>
      <c r="G23" s="40">
        <f>-F23</f>
        <v>-24.743582965269674</v>
      </c>
      <c r="H23" s="42"/>
      <c r="K23" s="41"/>
    </row>
    <row r="24" spans="3:11" s="22" customFormat="1" ht="16.5" customHeight="1">
      <c r="C24" s="29">
        <v>300</v>
      </c>
      <c r="D24" s="30">
        <f t="shared" si="1"/>
        <v>41.20630029101702</v>
      </c>
      <c r="E24" s="31">
        <f t="shared" si="0"/>
        <v>35.59968782586537</v>
      </c>
      <c r="F24" s="40">
        <f t="shared" si="2"/>
        <v>20.60315014550851</v>
      </c>
      <c r="G24" s="40">
        <f>-F24</f>
        <v>-20.60315014550851</v>
      </c>
      <c r="H24" s="42"/>
      <c r="K24" s="41"/>
    </row>
    <row r="25" spans="3:11" s="22" customFormat="1" ht="16.5" customHeight="1">
      <c r="C25" s="32">
        <v>325</v>
      </c>
      <c r="D25" s="33">
        <f t="shared" si="1"/>
        <v>29.69229955832361</v>
      </c>
      <c r="E25" s="34">
        <f t="shared" si="0"/>
        <v>25.652305294169654</v>
      </c>
      <c r="F25" s="40">
        <f t="shared" si="2"/>
        <v>14.846149779161806</v>
      </c>
      <c r="G25" s="40">
        <f>-F25</f>
        <v>-14.846149779161806</v>
      </c>
      <c r="H25" s="42"/>
      <c r="K25" s="41"/>
    </row>
    <row r="26" spans="3:11" s="22" customFormat="1" ht="16.5" customHeight="1" thickBot="1">
      <c r="C26" s="35">
        <v>350</v>
      </c>
      <c r="D26" s="36">
        <f t="shared" si="1"/>
        <v>0</v>
      </c>
      <c r="E26" s="37">
        <f t="shared" si="0"/>
        <v>0</v>
      </c>
      <c r="F26" s="40">
        <f t="shared" si="2"/>
        <v>0</v>
      </c>
      <c r="G26" s="40">
        <f>-F26</f>
        <v>0</v>
      </c>
      <c r="K26" s="41"/>
    </row>
    <row r="27" spans="3:7" ht="18">
      <c r="C27" s="56"/>
      <c r="D27" s="1"/>
      <c r="E27" s="1"/>
      <c r="F27" s="57"/>
      <c r="G27" s="57"/>
    </row>
    <row r="28" spans="3:7" ht="18">
      <c r="C28" s="64" t="s">
        <v>13</v>
      </c>
      <c r="D28" s="1"/>
      <c r="E28" s="1"/>
      <c r="F28" s="57"/>
      <c r="G28" s="57"/>
    </row>
    <row r="29" spans="3:7" ht="18">
      <c r="C29" s="56"/>
      <c r="D29" s="1"/>
      <c r="E29" s="1"/>
      <c r="F29" s="57"/>
      <c r="G29" s="57"/>
    </row>
    <row r="30" spans="3:7" ht="18">
      <c r="C30" s="56"/>
      <c r="D30" s="1"/>
      <c r="E30" s="1"/>
      <c r="F30" s="57"/>
      <c r="G30" s="57"/>
    </row>
    <row r="31" spans="3:7" ht="18">
      <c r="C31" s="56"/>
      <c r="D31" s="1"/>
      <c r="E31" s="1"/>
      <c r="F31" s="57"/>
      <c r="G31" s="57"/>
    </row>
    <row r="32" spans="3:7" ht="18">
      <c r="C32" s="56"/>
      <c r="D32" s="1"/>
      <c r="E32" s="1"/>
      <c r="F32" s="57"/>
      <c r="G32" s="57"/>
    </row>
    <row r="33" spans="3:7" ht="18">
      <c r="C33" s="56"/>
      <c r="D33" s="1"/>
      <c r="E33" s="1"/>
      <c r="F33" s="57"/>
      <c r="G33" s="57"/>
    </row>
    <row r="34" spans="3:7" ht="18">
      <c r="C34" s="56"/>
      <c r="D34" s="1"/>
      <c r="E34" s="1"/>
      <c r="F34" s="57"/>
      <c r="G34" s="57"/>
    </row>
    <row r="35" spans="3:7" ht="18">
      <c r="C35" s="56"/>
      <c r="D35" s="1"/>
      <c r="E35" s="1"/>
      <c r="F35" s="57"/>
      <c r="G35" s="57"/>
    </row>
    <row r="36" spans="3:7" ht="18">
      <c r="C36" s="56"/>
      <c r="D36" s="1"/>
      <c r="E36" s="1"/>
      <c r="F36" s="57"/>
      <c r="G36" s="57"/>
    </row>
    <row r="37" spans="3:7" ht="18">
      <c r="C37" s="56"/>
      <c r="D37" s="1"/>
      <c r="E37" s="1"/>
      <c r="F37" s="57"/>
      <c r="G37" s="57"/>
    </row>
    <row r="38" spans="3:7" ht="18">
      <c r="C38" s="56"/>
      <c r="D38" s="1"/>
      <c r="E38" s="1"/>
      <c r="F38" s="57"/>
      <c r="G38" s="57"/>
    </row>
    <row r="39" spans="3:7" ht="18">
      <c r="C39" s="56"/>
      <c r="D39" s="1"/>
      <c r="E39" s="1"/>
      <c r="F39" s="57"/>
      <c r="G39" s="57"/>
    </row>
    <row r="40" spans="3:7" ht="18">
      <c r="C40" s="56"/>
      <c r="D40" s="1"/>
      <c r="E40" s="1"/>
      <c r="F40" s="57"/>
      <c r="G40" s="57"/>
    </row>
    <row r="41" spans="3:7" ht="18">
      <c r="C41" s="56"/>
      <c r="D41" s="1"/>
      <c r="E41" s="1"/>
      <c r="F41" s="57"/>
      <c r="G41" s="57"/>
    </row>
    <row r="42" spans="3:7" ht="18">
      <c r="C42" s="56"/>
      <c r="D42" s="1"/>
      <c r="E42" s="1"/>
      <c r="F42" s="57"/>
      <c r="G42" s="57"/>
    </row>
    <row r="43" spans="3:7" ht="18">
      <c r="C43" s="56"/>
      <c r="D43" s="1"/>
      <c r="E43" s="1"/>
      <c r="F43" s="57"/>
      <c r="G43" s="57"/>
    </row>
    <row r="44" spans="3:7" ht="18">
      <c r="C44" s="56"/>
      <c r="D44" s="1"/>
      <c r="E44" s="1"/>
      <c r="F44" s="57"/>
      <c r="G44" s="57"/>
    </row>
    <row r="45" spans="3:7" ht="18">
      <c r="C45" s="56"/>
      <c r="D45" s="1"/>
      <c r="E45" s="1"/>
      <c r="F45" s="57"/>
      <c r="G45" s="57"/>
    </row>
    <row r="46" spans="3:7" ht="18">
      <c r="C46" s="56"/>
      <c r="D46" s="1"/>
      <c r="E46" s="1"/>
      <c r="F46" s="57"/>
      <c r="G46" s="57"/>
    </row>
    <row r="47" spans="3:7" ht="18">
      <c r="C47" s="56"/>
      <c r="D47" s="1"/>
      <c r="E47" s="1"/>
      <c r="F47" s="57"/>
      <c r="G47" s="57"/>
    </row>
    <row r="48" spans="3:7" ht="18">
      <c r="C48" s="56"/>
      <c r="D48" s="1"/>
      <c r="E48" s="1"/>
      <c r="F48" s="57"/>
      <c r="G48" s="57"/>
    </row>
    <row r="49" spans="3:7" ht="18">
      <c r="C49" s="56"/>
      <c r="D49" s="1"/>
      <c r="E49" s="1"/>
      <c r="F49" s="57"/>
      <c r="G49" s="57"/>
    </row>
    <row r="50" spans="3:7" ht="18">
      <c r="C50" s="56"/>
      <c r="D50" s="1"/>
      <c r="E50" s="1"/>
      <c r="F50" s="57"/>
      <c r="G50" s="57"/>
    </row>
    <row r="51" spans="3:7" ht="18">
      <c r="C51" s="56"/>
      <c r="D51" s="1"/>
      <c r="E51" s="1"/>
      <c r="F51" s="57"/>
      <c r="G51" s="57"/>
    </row>
    <row r="52" spans="3:7" ht="18">
      <c r="C52" s="56"/>
      <c r="D52" s="1"/>
      <c r="E52" s="1"/>
      <c r="F52" s="57"/>
      <c r="G52" s="57"/>
    </row>
    <row r="53" spans="3:7" ht="18">
      <c r="C53" s="56"/>
      <c r="D53" s="1"/>
      <c r="E53" s="1"/>
      <c r="F53" s="57"/>
      <c r="G53" s="57"/>
    </row>
    <row r="54" spans="3:7" ht="18">
      <c r="C54" s="56"/>
      <c r="D54" s="1"/>
      <c r="E54" s="1"/>
      <c r="F54" s="57"/>
      <c r="G54" s="57"/>
    </row>
    <row r="55" spans="3:7" ht="18">
      <c r="C55" s="56"/>
      <c r="D55" s="1"/>
      <c r="E55" s="1"/>
      <c r="F55" s="57"/>
      <c r="G55" s="57"/>
    </row>
    <row r="56" spans="3:7" ht="18">
      <c r="C56" s="56"/>
      <c r="D56" s="1"/>
      <c r="E56" s="1"/>
      <c r="F56" s="57"/>
      <c r="G56" s="57"/>
    </row>
    <row r="57" spans="3:7" ht="18">
      <c r="C57" s="56"/>
      <c r="D57" s="1"/>
      <c r="E57" s="1"/>
      <c r="F57" s="57"/>
      <c r="G57" s="57"/>
    </row>
    <row r="58" spans="3:7" ht="18">
      <c r="C58" s="56"/>
      <c r="D58" s="1"/>
      <c r="E58" s="1"/>
      <c r="F58" s="57"/>
      <c r="G58" s="57"/>
    </row>
    <row r="59" spans="3:7" ht="18">
      <c r="C59" s="56"/>
      <c r="D59" s="1"/>
      <c r="E59" s="1"/>
      <c r="F59" s="57"/>
      <c r="G59" s="57"/>
    </row>
    <row r="60" spans="3:7" ht="18">
      <c r="C60" s="56"/>
      <c r="D60" s="1"/>
      <c r="E60" s="1"/>
      <c r="F60" s="57"/>
      <c r="G60" s="57"/>
    </row>
    <row r="61" spans="3:7" ht="18">
      <c r="C61" s="56"/>
      <c r="D61" s="1"/>
      <c r="E61" s="1"/>
      <c r="F61" s="57"/>
      <c r="G61" s="57"/>
    </row>
    <row r="62" spans="3:7" ht="18">
      <c r="C62" s="56"/>
      <c r="D62" s="1"/>
      <c r="E62" s="1"/>
      <c r="F62" s="57"/>
      <c r="G62" s="57"/>
    </row>
    <row r="63" spans="3:7" ht="18">
      <c r="C63" s="56"/>
      <c r="D63" s="1"/>
      <c r="E63" s="1"/>
      <c r="F63" s="57"/>
      <c r="G63" s="57"/>
    </row>
    <row r="64" spans="3:7" ht="18">
      <c r="C64" s="56"/>
      <c r="D64" s="1"/>
      <c r="E64" s="1"/>
      <c r="F64" s="57"/>
      <c r="G64" s="57"/>
    </row>
    <row r="65" spans="3:7" ht="18">
      <c r="C65" s="56"/>
      <c r="D65" s="1"/>
      <c r="E65" s="1"/>
      <c r="F65" s="57"/>
      <c r="G65" s="57"/>
    </row>
    <row r="66" spans="3:7" ht="18">
      <c r="C66" s="56"/>
      <c r="D66" s="1"/>
      <c r="E66" s="1"/>
      <c r="F66" s="57"/>
      <c r="G66" s="57"/>
    </row>
    <row r="67" spans="3:7" ht="18">
      <c r="C67" s="56"/>
      <c r="D67" s="1"/>
      <c r="E67" s="1"/>
      <c r="F67" s="57"/>
      <c r="G67" s="57"/>
    </row>
    <row r="68" spans="3:7" ht="18">
      <c r="C68" s="56"/>
      <c r="D68" s="1"/>
      <c r="E68" s="1"/>
      <c r="F68" s="57"/>
      <c r="G68" s="57"/>
    </row>
    <row r="69" spans="3:7" ht="18">
      <c r="C69" s="56"/>
      <c r="D69" s="1"/>
      <c r="E69" s="1"/>
      <c r="F69" s="57"/>
      <c r="G69" s="57"/>
    </row>
    <row r="70" spans="3:7" ht="18">
      <c r="C70" s="56"/>
      <c r="D70" s="1"/>
      <c r="E70" s="1"/>
      <c r="F70" s="57"/>
      <c r="G70" s="57"/>
    </row>
    <row r="71" spans="3:7" ht="18">
      <c r="C71" s="56"/>
      <c r="D71" s="1"/>
      <c r="E71" s="1"/>
      <c r="F71" s="57"/>
      <c r="G71" s="57"/>
    </row>
    <row r="72" spans="3:7" ht="18">
      <c r="C72" s="56"/>
      <c r="D72" s="1"/>
      <c r="E72" s="1"/>
      <c r="F72" s="57"/>
      <c r="G72" s="57"/>
    </row>
    <row r="73" spans="3:7" ht="18">
      <c r="C73" s="56"/>
      <c r="D73" s="1"/>
      <c r="E73" s="1"/>
      <c r="F73" s="57"/>
      <c r="G73" s="57"/>
    </row>
    <row r="74" spans="3:7" ht="18">
      <c r="C74" s="56"/>
      <c r="D74" s="1"/>
      <c r="E74" s="1"/>
      <c r="F74" s="57"/>
      <c r="G74" s="57"/>
    </row>
    <row r="75" spans="3:7" ht="18">
      <c r="C75" s="56"/>
      <c r="D75" s="1"/>
      <c r="E75" s="1"/>
      <c r="F75" s="57"/>
      <c r="G75" s="57"/>
    </row>
    <row r="76" spans="3:7" ht="18">
      <c r="C76" s="56"/>
      <c r="D76" s="1"/>
      <c r="E76" s="1"/>
      <c r="F76" s="57"/>
      <c r="G76" s="57"/>
    </row>
    <row r="77" spans="3:7" ht="18">
      <c r="C77" s="56"/>
      <c r="D77" s="1"/>
      <c r="E77" s="1"/>
      <c r="F77" s="57"/>
      <c r="G77" s="57"/>
    </row>
    <row r="78" spans="3:7" ht="18">
      <c r="C78" s="56"/>
      <c r="D78" s="1"/>
      <c r="E78" s="1"/>
      <c r="F78" s="57"/>
      <c r="G78" s="57"/>
    </row>
    <row r="79" spans="3:7" ht="18">
      <c r="C79" s="56"/>
      <c r="D79" s="1"/>
      <c r="E79" s="1"/>
      <c r="F79" s="57"/>
      <c r="G79" s="57"/>
    </row>
    <row r="80" spans="3:7" ht="18">
      <c r="C80" s="56"/>
      <c r="D80" s="1"/>
      <c r="E80" s="1"/>
      <c r="F80" s="57"/>
      <c r="G80" s="57"/>
    </row>
    <row r="81" spans="3:7" ht="18">
      <c r="C81" s="56"/>
      <c r="D81" s="1"/>
      <c r="E81" s="1"/>
      <c r="F81" s="57"/>
      <c r="G81" s="57"/>
    </row>
    <row r="82" spans="3:7" ht="18">
      <c r="C82" s="56"/>
      <c r="D82" s="1"/>
      <c r="E82" s="1"/>
      <c r="F82" s="57"/>
      <c r="G82" s="57"/>
    </row>
    <row r="83" spans="3:7" ht="18">
      <c r="C83" s="56"/>
      <c r="D83" s="1"/>
      <c r="E83" s="1"/>
      <c r="F83" s="57"/>
      <c r="G83" s="57"/>
    </row>
    <row r="84" spans="3:7" ht="18">
      <c r="C84" s="56"/>
      <c r="D84" s="1"/>
      <c r="E84" s="1"/>
      <c r="F84" s="57"/>
      <c r="G84" s="57"/>
    </row>
    <row r="85" spans="3:7" ht="18">
      <c r="C85" s="56"/>
      <c r="D85" s="1"/>
      <c r="E85" s="1"/>
      <c r="F85" s="57"/>
      <c r="G85" s="57"/>
    </row>
    <row r="86" spans="3:7" ht="18">
      <c r="C86" s="56"/>
      <c r="D86" s="1"/>
      <c r="E86" s="1"/>
      <c r="F86" s="57"/>
      <c r="G86" s="57"/>
    </row>
    <row r="87" spans="3:7" ht="18">
      <c r="C87" s="56"/>
      <c r="D87" s="1"/>
      <c r="E87" s="1"/>
      <c r="F87" s="57"/>
      <c r="G87" s="57"/>
    </row>
    <row r="88" spans="3:7" ht="18">
      <c r="C88" s="56"/>
      <c r="D88" s="1"/>
      <c r="E88" s="1"/>
      <c r="F88" s="57"/>
      <c r="G88" s="57"/>
    </row>
    <row r="89" spans="3:7" ht="18">
      <c r="C89" s="56"/>
      <c r="D89" s="1"/>
      <c r="E89" s="1"/>
      <c r="F89" s="57"/>
      <c r="G89" s="57"/>
    </row>
    <row r="90" spans="3:7" ht="18">
      <c r="C90" s="56"/>
      <c r="D90" s="1"/>
      <c r="E90" s="1"/>
      <c r="F90" s="57"/>
      <c r="G90" s="57"/>
    </row>
    <row r="91" spans="3:7" ht="18">
      <c r="C91" s="56"/>
      <c r="D91" s="1"/>
      <c r="E91" s="1"/>
      <c r="F91" s="57"/>
      <c r="G91" s="57"/>
    </row>
    <row r="92" spans="3:7" ht="18">
      <c r="C92" s="56"/>
      <c r="D92" s="1"/>
      <c r="E92" s="1"/>
      <c r="F92" s="57"/>
      <c r="G92" s="57"/>
    </row>
    <row r="93" spans="3:7" ht="18">
      <c r="C93" s="56"/>
      <c r="D93" s="1"/>
      <c r="E93" s="1"/>
      <c r="F93" s="57"/>
      <c r="G93" s="57"/>
    </row>
    <row r="94" spans="3:7" ht="18">
      <c r="C94" s="56"/>
      <c r="D94" s="1"/>
      <c r="E94" s="1"/>
      <c r="F94" s="57"/>
      <c r="G94" s="57"/>
    </row>
    <row r="95" spans="3:7" ht="18">
      <c r="C95" s="56"/>
      <c r="D95" s="1"/>
      <c r="E95" s="1"/>
      <c r="F95" s="57"/>
      <c r="G95" s="57"/>
    </row>
    <row r="96" spans="3:7" ht="18">
      <c r="C96" s="56"/>
      <c r="D96" s="1"/>
      <c r="E96" s="1"/>
      <c r="F96" s="57"/>
      <c r="G96" s="57"/>
    </row>
    <row r="97" spans="3:7" ht="18">
      <c r="C97" s="56"/>
      <c r="D97" s="1"/>
      <c r="E97" s="1"/>
      <c r="F97" s="57"/>
      <c r="G97" s="57"/>
    </row>
    <row r="98" spans="3:7" ht="18">
      <c r="C98" s="56"/>
      <c r="D98" s="1"/>
      <c r="E98" s="1"/>
      <c r="F98" s="57"/>
      <c r="G98" s="57"/>
    </row>
    <row r="99" spans="3:7" ht="18">
      <c r="C99" s="56"/>
      <c r="D99" s="1"/>
      <c r="E99" s="1"/>
      <c r="F99" s="57"/>
      <c r="G99" s="57"/>
    </row>
    <row r="100" spans="3:7" ht="18">
      <c r="C100" s="56"/>
      <c r="D100" s="1"/>
      <c r="E100" s="1"/>
      <c r="F100" s="57"/>
      <c r="G100" s="57"/>
    </row>
    <row r="101" spans="3:7" ht="18">
      <c r="C101" s="56"/>
      <c r="D101" s="1"/>
      <c r="E101" s="1"/>
      <c r="F101" s="57"/>
      <c r="G101" s="57"/>
    </row>
    <row r="102" spans="3:7" ht="18">
      <c r="C102" s="56"/>
      <c r="D102" s="1"/>
      <c r="E102" s="1"/>
      <c r="F102" s="57"/>
      <c r="G102" s="57"/>
    </row>
    <row r="103" spans="3:7" ht="18">
      <c r="C103" s="56"/>
      <c r="D103" s="1"/>
      <c r="E103" s="1"/>
      <c r="F103" s="57"/>
      <c r="G103" s="57"/>
    </row>
    <row r="104" spans="3:7" ht="18">
      <c r="C104" s="56"/>
      <c r="D104" s="1"/>
      <c r="E104" s="1"/>
      <c r="F104" s="57"/>
      <c r="G104" s="57"/>
    </row>
    <row r="105" spans="3:7" ht="18">
      <c r="C105" s="56"/>
      <c r="D105" s="1"/>
      <c r="E105" s="1"/>
      <c r="F105" s="57"/>
      <c r="G105" s="57"/>
    </row>
    <row r="106" spans="3:7" ht="18">
      <c r="C106" s="56"/>
      <c r="D106" s="1"/>
      <c r="E106" s="1"/>
      <c r="F106" s="57"/>
      <c r="G106" s="57"/>
    </row>
    <row r="107" spans="3:7" ht="18">
      <c r="C107" s="56"/>
      <c r="D107" s="1"/>
      <c r="E107" s="1"/>
      <c r="F107" s="57"/>
      <c r="G107" s="57"/>
    </row>
    <row r="108" spans="3:7" ht="18">
      <c r="C108" s="56"/>
      <c r="D108" s="1"/>
      <c r="E108" s="1"/>
      <c r="F108" s="57"/>
      <c r="G108" s="57"/>
    </row>
    <row r="109" spans="3:7" ht="18">
      <c r="C109" s="56"/>
      <c r="D109" s="1"/>
      <c r="E109" s="1"/>
      <c r="F109" s="57"/>
      <c r="G109" s="57"/>
    </row>
    <row r="110" spans="3:7" ht="18">
      <c r="C110" s="56"/>
      <c r="D110" s="1"/>
      <c r="E110" s="1"/>
      <c r="F110" s="57"/>
      <c r="G110" s="57"/>
    </row>
    <row r="111" spans="3:7" ht="18">
      <c r="C111" s="56"/>
      <c r="D111" s="1"/>
      <c r="E111" s="1"/>
      <c r="F111" s="57"/>
      <c r="G111" s="57"/>
    </row>
    <row r="112" spans="3:7" ht="18">
      <c r="C112" s="56"/>
      <c r="D112" s="1"/>
      <c r="E112" s="1"/>
      <c r="F112" s="57"/>
      <c r="G112" s="57"/>
    </row>
    <row r="113" spans="3:7" ht="18">
      <c r="C113" s="56"/>
      <c r="D113" s="1"/>
      <c r="E113" s="1"/>
      <c r="F113" s="57"/>
      <c r="G113" s="57"/>
    </row>
    <row r="114" spans="3:7" ht="18">
      <c r="C114" s="56"/>
      <c r="D114" s="1"/>
      <c r="E114" s="1"/>
      <c r="F114" s="57"/>
      <c r="G114" s="57"/>
    </row>
    <row r="115" spans="3:7" ht="18">
      <c r="C115" s="56"/>
      <c r="D115" s="1"/>
      <c r="E115" s="1"/>
      <c r="F115" s="57"/>
      <c r="G115" s="57"/>
    </row>
    <row r="116" spans="3:7" ht="18">
      <c r="C116" s="56"/>
      <c r="D116" s="1"/>
      <c r="E116" s="1"/>
      <c r="F116" s="57"/>
      <c r="G116" s="57"/>
    </row>
    <row r="117" spans="3:7" ht="18">
      <c r="C117" s="56"/>
      <c r="D117" s="1"/>
      <c r="E117" s="1"/>
      <c r="F117" s="57"/>
      <c r="G117" s="57"/>
    </row>
    <row r="118" spans="3:7" ht="18">
      <c r="C118" s="56"/>
      <c r="D118" s="1"/>
      <c r="E118" s="1"/>
      <c r="F118" s="57"/>
      <c r="G118" s="57"/>
    </row>
    <row r="119" spans="3:7" ht="18">
      <c r="C119" s="56"/>
      <c r="D119" s="1"/>
      <c r="E119" s="1"/>
      <c r="F119" s="57"/>
      <c r="G119" s="57"/>
    </row>
    <row r="120" spans="3:7" ht="18">
      <c r="C120" s="56"/>
      <c r="D120" s="1"/>
      <c r="E120" s="1"/>
      <c r="F120" s="57"/>
      <c r="G120" s="57"/>
    </row>
    <row r="121" spans="3:7" ht="18">
      <c r="C121" s="56"/>
      <c r="D121" s="1"/>
      <c r="E121" s="1"/>
      <c r="F121" s="57"/>
      <c r="G121" s="57"/>
    </row>
    <row r="122" spans="3:7" ht="18">
      <c r="C122" s="56"/>
      <c r="D122" s="1"/>
      <c r="E122" s="1"/>
      <c r="F122" s="57"/>
      <c r="G122" s="57"/>
    </row>
    <row r="123" spans="3:7" ht="18">
      <c r="C123" s="56"/>
      <c r="D123" s="1"/>
      <c r="E123" s="1"/>
      <c r="F123" s="57"/>
      <c r="G123" s="57"/>
    </row>
    <row r="124" spans="3:7" ht="18">
      <c r="C124" s="56"/>
      <c r="D124" s="1"/>
      <c r="E124" s="1"/>
      <c r="F124" s="57"/>
      <c r="G124" s="57"/>
    </row>
    <row r="125" spans="3:7" ht="18">
      <c r="C125" s="56"/>
      <c r="D125" s="1"/>
      <c r="E125" s="1"/>
      <c r="F125" s="57"/>
      <c r="G125" s="57"/>
    </row>
    <row r="126" spans="3:7" ht="18">
      <c r="C126" s="56"/>
      <c r="D126" s="1"/>
      <c r="E126" s="1"/>
      <c r="F126" s="57"/>
      <c r="G126" s="57"/>
    </row>
    <row r="127" spans="3:7" ht="18">
      <c r="C127" s="56"/>
      <c r="D127" s="1"/>
      <c r="E127" s="1"/>
      <c r="F127" s="57"/>
      <c r="G127" s="57"/>
    </row>
    <row r="128" spans="3:7" ht="18">
      <c r="C128" s="56"/>
      <c r="D128" s="1"/>
      <c r="E128" s="1"/>
      <c r="F128" s="57"/>
      <c r="G128" s="57"/>
    </row>
    <row r="129" spans="3:7" ht="18">
      <c r="C129" s="56"/>
      <c r="D129" s="1"/>
      <c r="E129" s="1"/>
      <c r="F129" s="57"/>
      <c r="G129" s="57"/>
    </row>
    <row r="130" spans="3:7" ht="18">
      <c r="C130" s="56"/>
      <c r="D130" s="1"/>
      <c r="E130" s="1"/>
      <c r="F130" s="57"/>
      <c r="G130" s="57"/>
    </row>
    <row r="131" spans="3:7" ht="18">
      <c r="C131" s="56"/>
      <c r="D131" s="1"/>
      <c r="E131" s="1"/>
      <c r="F131" s="57"/>
      <c r="G131" s="57"/>
    </row>
    <row r="132" spans="3:7" ht="18">
      <c r="C132" s="56"/>
      <c r="D132" s="1"/>
      <c r="E132" s="1"/>
      <c r="F132" s="57"/>
      <c r="G132" s="57"/>
    </row>
    <row r="133" spans="3:7" ht="18">
      <c r="C133" s="56"/>
      <c r="D133" s="1"/>
      <c r="E133" s="1"/>
      <c r="F133" s="57"/>
      <c r="G133" s="57"/>
    </row>
    <row r="134" spans="3:7" ht="18">
      <c r="C134" s="56"/>
      <c r="D134" s="1"/>
      <c r="E134" s="1"/>
      <c r="F134" s="57"/>
      <c r="G134" s="57"/>
    </row>
    <row r="135" spans="3:7" ht="18">
      <c r="C135" s="56"/>
      <c r="D135" s="1"/>
      <c r="E135" s="1"/>
      <c r="F135" s="57"/>
      <c r="G135" s="57"/>
    </row>
    <row r="136" spans="3:7" ht="18">
      <c r="C136" s="56"/>
      <c r="D136" s="1"/>
      <c r="E136" s="1"/>
      <c r="F136" s="57"/>
      <c r="G136" s="57"/>
    </row>
    <row r="137" spans="3:7" ht="18">
      <c r="C137" s="56"/>
      <c r="D137" s="1"/>
      <c r="E137" s="1"/>
      <c r="F137" s="57"/>
      <c r="G137" s="57"/>
    </row>
    <row r="138" spans="3:7" ht="18">
      <c r="C138" s="56"/>
      <c r="D138" s="1"/>
      <c r="E138" s="1"/>
      <c r="F138" s="57"/>
      <c r="G138" s="57"/>
    </row>
    <row r="139" spans="3:7" ht="18">
      <c r="C139" s="56"/>
      <c r="D139" s="1"/>
      <c r="E139" s="1"/>
      <c r="F139" s="57"/>
      <c r="G139" s="57"/>
    </row>
    <row r="140" spans="3:7" ht="18">
      <c r="C140" s="56"/>
      <c r="D140" s="1"/>
      <c r="E140" s="1"/>
      <c r="F140" s="57"/>
      <c r="G140" s="57"/>
    </row>
    <row r="141" spans="3:7" ht="18">
      <c r="C141" s="56"/>
      <c r="D141" s="1"/>
      <c r="E141" s="1"/>
      <c r="F141" s="57"/>
      <c r="G141" s="57"/>
    </row>
    <row r="142" spans="3:7" ht="18">
      <c r="C142" s="56"/>
      <c r="D142" s="1"/>
      <c r="E142" s="1"/>
      <c r="F142" s="57"/>
      <c r="G142" s="57"/>
    </row>
    <row r="143" spans="3:7" ht="18">
      <c r="C143" s="56"/>
      <c r="D143" s="1"/>
      <c r="E143" s="1"/>
      <c r="F143" s="57"/>
      <c r="G143" s="57"/>
    </row>
    <row r="144" spans="3:7" ht="18">
      <c r="C144" s="56"/>
      <c r="D144" s="1"/>
      <c r="E144" s="1"/>
      <c r="F144" s="57"/>
      <c r="G144" s="57"/>
    </row>
    <row r="145" spans="3:7" ht="18">
      <c r="C145" s="56"/>
      <c r="D145" s="1"/>
      <c r="E145" s="1"/>
      <c r="F145" s="57"/>
      <c r="G145" s="57"/>
    </row>
    <row r="146" spans="3:7" ht="18">
      <c r="C146" s="56"/>
      <c r="D146" s="1"/>
      <c r="E146" s="1"/>
      <c r="F146" s="57"/>
      <c r="G146" s="57"/>
    </row>
    <row r="147" spans="3:7" ht="18">
      <c r="C147" s="56"/>
      <c r="D147" s="1"/>
      <c r="E147" s="1"/>
      <c r="F147" s="57"/>
      <c r="G147" s="57"/>
    </row>
    <row r="148" spans="3:7" ht="18">
      <c r="C148" s="56"/>
      <c r="D148" s="1"/>
      <c r="E148" s="1"/>
      <c r="F148" s="57"/>
      <c r="G148" s="57"/>
    </row>
    <row r="149" spans="3:7" ht="18">
      <c r="C149" s="56"/>
      <c r="D149" s="1"/>
      <c r="E149" s="1"/>
      <c r="F149" s="57"/>
      <c r="G149" s="57"/>
    </row>
    <row r="150" spans="3:7" ht="18">
      <c r="C150" s="56"/>
      <c r="D150" s="1"/>
      <c r="E150" s="1"/>
      <c r="F150" s="57"/>
      <c r="G150" s="57"/>
    </row>
    <row r="151" spans="3:7" ht="18">
      <c r="C151" s="56"/>
      <c r="D151" s="1"/>
      <c r="E151" s="1"/>
      <c r="F151" s="57"/>
      <c r="G151" s="57"/>
    </row>
    <row r="152" spans="3:7" ht="18">
      <c r="C152" s="56"/>
      <c r="D152" s="1"/>
      <c r="E152" s="1"/>
      <c r="F152" s="57"/>
      <c r="G152" s="57"/>
    </row>
    <row r="153" spans="3:7" ht="18">
      <c r="C153" s="56"/>
      <c r="D153" s="1"/>
      <c r="E153" s="1"/>
      <c r="F153" s="57"/>
      <c r="G153" s="57"/>
    </row>
    <row r="154" spans="3:7" ht="18">
      <c r="C154" s="56"/>
      <c r="D154" s="1"/>
      <c r="E154" s="1"/>
      <c r="F154" s="57"/>
      <c r="G154" s="57"/>
    </row>
    <row r="155" spans="3:7" ht="18">
      <c r="C155" s="56"/>
      <c r="D155" s="1"/>
      <c r="E155" s="1"/>
      <c r="F155" s="57"/>
      <c r="G155" s="57"/>
    </row>
    <row r="156" spans="3:7" ht="18">
      <c r="C156" s="56"/>
      <c r="D156" s="1"/>
      <c r="E156" s="1"/>
      <c r="F156" s="57"/>
      <c r="G156" s="57"/>
    </row>
    <row r="157" spans="3:7" ht="18">
      <c r="C157" s="56"/>
      <c r="D157" s="1"/>
      <c r="E157" s="1"/>
      <c r="F157" s="57"/>
      <c r="G157" s="57"/>
    </row>
    <row r="158" spans="3:7" ht="18">
      <c r="C158" s="56"/>
      <c r="D158" s="1"/>
      <c r="E158" s="1"/>
      <c r="F158" s="57"/>
      <c r="G158" s="57"/>
    </row>
    <row r="159" spans="3:7" ht="18">
      <c r="C159" s="56"/>
      <c r="D159" s="1"/>
      <c r="E159" s="1"/>
      <c r="F159" s="57"/>
      <c r="G159" s="57"/>
    </row>
    <row r="160" spans="3:7" ht="18">
      <c r="C160" s="56"/>
      <c r="D160" s="1"/>
      <c r="E160" s="1"/>
      <c r="F160" s="57"/>
      <c r="G160" s="57"/>
    </row>
    <row r="161" spans="3:7" ht="18">
      <c r="C161" s="56"/>
      <c r="D161" s="1"/>
      <c r="E161" s="1"/>
      <c r="F161" s="57"/>
      <c r="G161" s="57"/>
    </row>
    <row r="162" spans="3:7" ht="18">
      <c r="C162" s="56"/>
      <c r="D162" s="1"/>
      <c r="E162" s="1"/>
      <c r="F162" s="57"/>
      <c r="G162" s="57"/>
    </row>
    <row r="163" spans="3:7" ht="18">
      <c r="C163" s="56"/>
      <c r="D163" s="1"/>
      <c r="E163" s="1"/>
      <c r="F163" s="57"/>
      <c r="G163" s="57"/>
    </row>
    <row r="164" spans="3:7" ht="18">
      <c r="C164" s="56"/>
      <c r="D164" s="1"/>
      <c r="E164" s="1"/>
      <c r="F164" s="57"/>
      <c r="G164" s="57"/>
    </row>
    <row r="165" spans="3:7" ht="18">
      <c r="C165" s="56"/>
      <c r="D165" s="1"/>
      <c r="E165" s="1"/>
      <c r="F165" s="57"/>
      <c r="G165" s="57"/>
    </row>
    <row r="166" spans="3:7" ht="18">
      <c r="C166" s="56"/>
      <c r="D166" s="1"/>
      <c r="E166" s="1"/>
      <c r="F166" s="57"/>
      <c r="G166" s="57"/>
    </row>
    <row r="167" spans="3:7" ht="18">
      <c r="C167" s="56"/>
      <c r="D167" s="1"/>
      <c r="E167" s="1"/>
      <c r="F167" s="57"/>
      <c r="G167" s="57"/>
    </row>
    <row r="168" spans="3:7" ht="18">
      <c r="C168" s="56"/>
      <c r="D168" s="1"/>
      <c r="E168" s="1"/>
      <c r="F168" s="57"/>
      <c r="G168" s="57"/>
    </row>
    <row r="169" spans="3:7" ht="18">
      <c r="C169" s="56"/>
      <c r="D169" s="1"/>
      <c r="E169" s="1"/>
      <c r="F169" s="57"/>
      <c r="G169" s="57"/>
    </row>
    <row r="170" spans="3:7" ht="18">
      <c r="C170" s="56"/>
      <c r="D170" s="1"/>
      <c r="E170" s="1"/>
      <c r="F170" s="57"/>
      <c r="G170" s="57"/>
    </row>
    <row r="171" spans="3:7" ht="18">
      <c r="C171" s="56"/>
      <c r="D171" s="1"/>
      <c r="E171" s="1"/>
      <c r="F171" s="57"/>
      <c r="G171" s="57"/>
    </row>
    <row r="172" spans="3:7" ht="18">
      <c r="C172" s="56"/>
      <c r="D172" s="1"/>
      <c r="E172" s="1"/>
      <c r="F172" s="57"/>
      <c r="G172" s="57"/>
    </row>
    <row r="173" spans="3:7" ht="18">
      <c r="C173" s="56"/>
      <c r="D173" s="1"/>
      <c r="E173" s="1"/>
      <c r="F173" s="57"/>
      <c r="G173" s="57"/>
    </row>
    <row r="174" spans="3:7" ht="18">
      <c r="C174" s="56"/>
      <c r="D174" s="1"/>
      <c r="E174" s="1"/>
      <c r="F174" s="57"/>
      <c r="G174" s="57"/>
    </row>
    <row r="175" spans="3:7" ht="18">
      <c r="C175" s="56"/>
      <c r="D175" s="1"/>
      <c r="E175" s="1"/>
      <c r="F175" s="57"/>
      <c r="G175" s="57"/>
    </row>
    <row r="176" spans="3:7" ht="18">
      <c r="C176" s="56"/>
      <c r="D176" s="1"/>
      <c r="E176" s="1"/>
      <c r="F176" s="57"/>
      <c r="G176" s="57"/>
    </row>
    <row r="177" spans="3:7" ht="18">
      <c r="C177" s="56"/>
      <c r="D177" s="1"/>
      <c r="E177" s="1"/>
      <c r="F177" s="57"/>
      <c r="G177" s="57"/>
    </row>
    <row r="178" spans="3:7" ht="18">
      <c r="C178" s="56"/>
      <c r="D178" s="1"/>
      <c r="E178" s="1"/>
      <c r="F178" s="57"/>
      <c r="G178" s="57"/>
    </row>
    <row r="179" spans="3:7" ht="18">
      <c r="C179" s="56"/>
      <c r="D179" s="1"/>
      <c r="E179" s="1"/>
      <c r="F179" s="57"/>
      <c r="G179" s="57"/>
    </row>
    <row r="180" spans="3:7" ht="18">
      <c r="C180" s="56"/>
      <c r="D180" s="1"/>
      <c r="E180" s="1"/>
      <c r="F180" s="57"/>
      <c r="G180" s="57"/>
    </row>
    <row r="181" spans="3:7" ht="18">
      <c r="C181" s="56"/>
      <c r="D181" s="1"/>
      <c r="E181" s="1"/>
      <c r="F181" s="57"/>
      <c r="G181" s="57"/>
    </row>
    <row r="182" spans="3:7" ht="18">
      <c r="C182" s="56"/>
      <c r="D182" s="1"/>
      <c r="E182" s="1"/>
      <c r="F182" s="57"/>
      <c r="G182" s="57"/>
    </row>
    <row r="183" spans="3:7" ht="18">
      <c r="C183" s="56"/>
      <c r="D183" s="1"/>
      <c r="E183" s="1"/>
      <c r="F183" s="57"/>
      <c r="G183" s="57"/>
    </row>
    <row r="184" spans="3:7" ht="18">
      <c r="C184" s="56"/>
      <c r="D184" s="1"/>
      <c r="E184" s="1"/>
      <c r="F184" s="57"/>
      <c r="G184" s="57"/>
    </row>
    <row r="185" spans="3:7" ht="18">
      <c r="C185" s="56"/>
      <c r="D185" s="1"/>
      <c r="E185" s="1"/>
      <c r="F185" s="57"/>
      <c r="G185" s="57"/>
    </row>
    <row r="186" spans="3:7" ht="18">
      <c r="C186" s="56"/>
      <c r="D186" s="1"/>
      <c r="E186" s="1"/>
      <c r="F186" s="57"/>
      <c r="G186" s="57"/>
    </row>
    <row r="187" spans="3:7" ht="18">
      <c r="C187" s="56"/>
      <c r="D187" s="1"/>
      <c r="E187" s="1"/>
      <c r="F187" s="57"/>
      <c r="G187" s="57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7"/>
  <sheetViews>
    <sheetView workbookViewId="0" topLeftCell="A19">
      <selection activeCell="F8" sqref="F8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8" ht="12.75" customHeight="1" thickBot="1">
      <c r="F1" s="43"/>
      <c r="G1" s="44"/>
      <c r="H1" s="45"/>
    </row>
    <row r="2" spans="3:8" ht="12.75" customHeight="1" thickBot="1">
      <c r="C2" s="16" t="s">
        <v>4</v>
      </c>
      <c r="D2" s="17"/>
      <c r="E2" s="18"/>
      <c r="F2" s="43"/>
      <c r="G2" s="46"/>
      <c r="H2" s="45"/>
    </row>
    <row r="3" spans="3:8" ht="12.75" customHeight="1">
      <c r="C3" s="11" t="s">
        <v>3</v>
      </c>
      <c r="D3" s="12" t="s">
        <v>6</v>
      </c>
      <c r="E3" s="15" t="s">
        <v>8</v>
      </c>
      <c r="F3" s="13"/>
      <c r="G3" s="13" t="s">
        <v>0</v>
      </c>
      <c r="H3" s="45"/>
    </row>
    <row r="4" spans="3:8" ht="12.75" customHeight="1" thickBot="1">
      <c r="C4" s="5">
        <v>355</v>
      </c>
      <c r="D4" s="6">
        <v>80</v>
      </c>
      <c r="E4" s="7">
        <v>75</v>
      </c>
      <c r="F4" s="13"/>
      <c r="G4" s="13">
        <f>D4/2</f>
        <v>40</v>
      </c>
      <c r="H4" s="45"/>
    </row>
    <row r="5" spans="6:8" ht="12.75" customHeight="1" thickBot="1">
      <c r="F5" s="49"/>
      <c r="G5" s="49"/>
      <c r="H5" s="45"/>
    </row>
    <row r="6" spans="3:8" ht="12.75" customHeight="1" thickBot="1">
      <c r="C6" s="16" t="s">
        <v>5</v>
      </c>
      <c r="D6" s="17"/>
      <c r="E6" s="18"/>
      <c r="F6" s="49"/>
      <c r="G6" s="13"/>
      <c r="H6" s="45"/>
    </row>
    <row r="7" spans="3:8" ht="12.75" customHeight="1">
      <c r="C7" s="19" t="s">
        <v>9</v>
      </c>
      <c r="D7" s="20" t="s">
        <v>11</v>
      </c>
      <c r="E7" s="21" t="s">
        <v>10</v>
      </c>
      <c r="F7" s="49"/>
      <c r="G7" s="49"/>
      <c r="H7" s="45"/>
    </row>
    <row r="8" spans="3:8" ht="12.75" customHeight="1" thickBot="1">
      <c r="C8" s="8">
        <v>2</v>
      </c>
      <c r="D8" s="9">
        <v>0</v>
      </c>
      <c r="E8" s="10">
        <v>10</v>
      </c>
      <c r="F8" s="49"/>
      <c r="G8" s="49"/>
      <c r="H8" s="45"/>
    </row>
    <row r="9" spans="6:8" ht="12.75" customHeight="1" thickBot="1">
      <c r="F9" s="14"/>
      <c r="G9" s="13"/>
      <c r="H9" s="45"/>
    </row>
    <row r="10" spans="3:8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  <c r="H10" s="47"/>
    </row>
    <row r="11" spans="3:8" s="22" customFormat="1" ht="16.5" customHeight="1">
      <c r="C11" s="26" t="s">
        <v>2</v>
      </c>
      <c r="D11" s="27">
        <f>E4</f>
        <v>75</v>
      </c>
      <c r="E11" s="28">
        <f aca="true" t="shared" si="0" ref="E11:E26">(1+E$8/100)*PI()*D11/(2*C$8)+D$8</f>
        <v>64.79534848028949</v>
      </c>
      <c r="F11" s="38"/>
      <c r="G11" s="39"/>
      <c r="H11" s="47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G$4-C12*(D$4/C$4)/2</f>
        <v>40</v>
      </c>
      <c r="G12" s="40">
        <f aca="true" t="shared" si="2" ref="G12:G26">-F12</f>
        <v>-40</v>
      </c>
      <c r="H12" s="47"/>
      <c r="K12" s="41"/>
    </row>
    <row r="13" spans="3:11" s="22" customFormat="1" ht="16.5" customHeight="1">
      <c r="C13" s="32">
        <v>25</v>
      </c>
      <c r="D13" s="33">
        <f t="shared" si="1"/>
        <v>74.36619718309859</v>
      </c>
      <c r="E13" s="34">
        <f t="shared" si="0"/>
        <v>64.24778215510395</v>
      </c>
      <c r="F13" s="40">
        <f aca="true" t="shared" si="3" ref="F13:F26">G$4-C13*(D$4/C$4)/2</f>
        <v>37.183098591549296</v>
      </c>
      <c r="G13" s="40">
        <f t="shared" si="2"/>
        <v>-37.183098591549296</v>
      </c>
      <c r="H13" s="47"/>
      <c r="K13" s="41"/>
    </row>
    <row r="14" spans="3:11" s="22" customFormat="1" ht="16.5" customHeight="1">
      <c r="C14" s="29">
        <v>50</v>
      </c>
      <c r="D14" s="30">
        <f t="shared" si="1"/>
        <v>68.73239436619718</v>
      </c>
      <c r="E14" s="31">
        <f t="shared" si="0"/>
        <v>59.380525931232434</v>
      </c>
      <c r="F14" s="40">
        <f t="shared" si="3"/>
        <v>34.36619718309859</v>
      </c>
      <c r="G14" s="40">
        <f t="shared" si="2"/>
        <v>-34.36619718309859</v>
      </c>
      <c r="H14" s="47"/>
      <c r="K14" s="41"/>
    </row>
    <row r="15" spans="3:11" s="22" customFormat="1" ht="16.5" customHeight="1">
      <c r="C15" s="32">
        <v>75</v>
      </c>
      <c r="D15" s="33">
        <f t="shared" si="1"/>
        <v>63.098591549295776</v>
      </c>
      <c r="E15" s="34">
        <f t="shared" si="0"/>
        <v>54.51326970736093</v>
      </c>
      <c r="F15" s="40">
        <f t="shared" si="3"/>
        <v>31.549295774647888</v>
      </c>
      <c r="G15" s="40">
        <f t="shared" si="2"/>
        <v>-31.549295774647888</v>
      </c>
      <c r="H15" s="47"/>
      <c r="K15" s="41"/>
    </row>
    <row r="16" spans="3:11" s="22" customFormat="1" ht="16.5" customHeight="1">
      <c r="C16" s="29">
        <v>100</v>
      </c>
      <c r="D16" s="30">
        <f t="shared" si="1"/>
        <v>57.46478873239437</v>
      </c>
      <c r="E16" s="31">
        <f t="shared" si="0"/>
        <v>49.64601348348941</v>
      </c>
      <c r="F16" s="40">
        <f t="shared" si="3"/>
        <v>28.732394366197184</v>
      </c>
      <c r="G16" s="40">
        <f t="shared" si="2"/>
        <v>-28.732394366197184</v>
      </c>
      <c r="H16" s="47"/>
      <c r="K16" s="41"/>
    </row>
    <row r="17" spans="3:11" s="22" customFormat="1" ht="16.5" customHeight="1">
      <c r="C17" s="32">
        <v>125</v>
      </c>
      <c r="D17" s="33">
        <f t="shared" si="1"/>
        <v>51.83098591549296</v>
      </c>
      <c r="E17" s="34">
        <f t="shared" si="0"/>
        <v>44.778757259617905</v>
      </c>
      <c r="F17" s="40">
        <f t="shared" si="3"/>
        <v>25.91549295774648</v>
      </c>
      <c r="G17" s="40">
        <f t="shared" si="2"/>
        <v>-25.91549295774648</v>
      </c>
      <c r="H17" s="47"/>
      <c r="K17" s="41"/>
    </row>
    <row r="18" spans="3:11" s="22" customFormat="1" ht="16.5" customHeight="1">
      <c r="C18" s="29">
        <v>150</v>
      </c>
      <c r="D18" s="30">
        <f t="shared" si="1"/>
        <v>46.19718309859155</v>
      </c>
      <c r="E18" s="31">
        <f t="shared" si="0"/>
        <v>39.91150103574639</v>
      </c>
      <c r="F18" s="40">
        <f t="shared" si="3"/>
        <v>23.098591549295776</v>
      </c>
      <c r="G18" s="40">
        <f t="shared" si="2"/>
        <v>-23.098591549295776</v>
      </c>
      <c r="H18" s="47"/>
      <c r="K18" s="41"/>
    </row>
    <row r="19" spans="3:11" s="22" customFormat="1" ht="16.5" customHeight="1">
      <c r="C19" s="32">
        <v>175</v>
      </c>
      <c r="D19" s="33">
        <f t="shared" si="1"/>
        <v>40.56338028169014</v>
      </c>
      <c r="E19" s="34">
        <f t="shared" si="0"/>
        <v>35.044244811874876</v>
      </c>
      <c r="F19" s="40">
        <f t="shared" si="3"/>
        <v>20.28169014084507</v>
      </c>
      <c r="G19" s="40">
        <f t="shared" si="2"/>
        <v>-20.28169014084507</v>
      </c>
      <c r="H19" s="47"/>
      <c r="K19" s="41"/>
    </row>
    <row r="20" spans="3:11" s="22" customFormat="1" ht="16.5" customHeight="1">
      <c r="C20" s="29">
        <v>200</v>
      </c>
      <c r="D20" s="30">
        <f t="shared" si="1"/>
        <v>34.92957746478873</v>
      </c>
      <c r="E20" s="31">
        <f t="shared" si="0"/>
        <v>30.176988588003365</v>
      </c>
      <c r="F20" s="40">
        <f t="shared" si="3"/>
        <v>17.464788732394364</v>
      </c>
      <c r="G20" s="40">
        <f t="shared" si="2"/>
        <v>-17.464788732394364</v>
      </c>
      <c r="H20" s="47"/>
      <c r="K20" s="41"/>
    </row>
    <row r="21" spans="3:11" s="22" customFormat="1" ht="16.5" customHeight="1">
      <c r="C21" s="32">
        <v>225</v>
      </c>
      <c r="D21" s="33">
        <f t="shared" si="1"/>
        <v>29.29577464788732</v>
      </c>
      <c r="E21" s="34">
        <f t="shared" si="0"/>
        <v>25.309732364131854</v>
      </c>
      <c r="F21" s="40">
        <f t="shared" si="3"/>
        <v>14.64788732394366</v>
      </c>
      <c r="G21" s="40">
        <f t="shared" si="2"/>
        <v>-14.64788732394366</v>
      </c>
      <c r="H21" s="48"/>
      <c r="K21" s="41"/>
    </row>
    <row r="22" spans="3:11" s="22" customFormat="1" ht="16.5" customHeight="1">
      <c r="C22" s="29">
        <v>250</v>
      </c>
      <c r="D22" s="30">
        <f t="shared" si="1"/>
        <v>23.661971830985912</v>
      </c>
      <c r="E22" s="31">
        <f t="shared" si="0"/>
        <v>20.442476140260343</v>
      </c>
      <c r="F22" s="40">
        <f t="shared" si="3"/>
        <v>11.830985915492956</v>
      </c>
      <c r="G22" s="40">
        <f t="shared" si="2"/>
        <v>-11.830985915492956</v>
      </c>
      <c r="H22" s="48"/>
      <c r="K22" s="41"/>
    </row>
    <row r="23" spans="3:11" s="22" customFormat="1" ht="16.5" customHeight="1">
      <c r="C23" s="32">
        <v>275</v>
      </c>
      <c r="D23" s="33">
        <f t="shared" si="1"/>
        <v>18.028169014084504</v>
      </c>
      <c r="E23" s="34">
        <f t="shared" si="0"/>
        <v>15.575219916388834</v>
      </c>
      <c r="F23" s="40">
        <f t="shared" si="3"/>
        <v>9.014084507042252</v>
      </c>
      <c r="G23" s="40">
        <f t="shared" si="2"/>
        <v>-9.014084507042252</v>
      </c>
      <c r="H23" s="48"/>
      <c r="K23" s="41"/>
    </row>
    <row r="24" spans="3:11" s="22" customFormat="1" ht="16.5" customHeight="1">
      <c r="C24" s="29">
        <v>300</v>
      </c>
      <c r="D24" s="30">
        <f t="shared" si="1"/>
        <v>12.394366197183103</v>
      </c>
      <c r="E24" s="31">
        <f t="shared" si="0"/>
        <v>10.707963692517328</v>
      </c>
      <c r="F24" s="40">
        <f t="shared" si="3"/>
        <v>6.197183098591552</v>
      </c>
      <c r="G24" s="40">
        <f t="shared" si="2"/>
        <v>-6.197183098591552</v>
      </c>
      <c r="H24" s="48"/>
      <c r="K24" s="41"/>
    </row>
    <row r="25" spans="3:11" s="22" customFormat="1" ht="16.5" customHeight="1">
      <c r="C25" s="32">
        <v>325</v>
      </c>
      <c r="D25" s="33">
        <f t="shared" si="1"/>
        <v>6.760563380281695</v>
      </c>
      <c r="E25" s="34">
        <f t="shared" si="0"/>
        <v>5.840707468645817</v>
      </c>
      <c r="F25" s="40">
        <f t="shared" si="3"/>
        <v>3.3802816901408477</v>
      </c>
      <c r="G25" s="40">
        <f t="shared" si="2"/>
        <v>-3.3802816901408477</v>
      </c>
      <c r="H25" s="48"/>
      <c r="K25" s="41"/>
    </row>
    <row r="26" spans="3:11" s="22" customFormat="1" ht="16.5" customHeight="1" thickBot="1">
      <c r="C26" s="35">
        <v>350</v>
      </c>
      <c r="D26" s="36">
        <f t="shared" si="1"/>
        <v>1.126760563380273</v>
      </c>
      <c r="E26" s="37">
        <f t="shared" si="0"/>
        <v>0.9734512447742948</v>
      </c>
      <c r="F26" s="40">
        <f t="shared" si="3"/>
        <v>0.5633802816901365</v>
      </c>
      <c r="G26" s="40">
        <f t="shared" si="2"/>
        <v>-0.5633802816901365</v>
      </c>
      <c r="H26" s="47"/>
      <c r="K26" s="41"/>
    </row>
    <row r="27" spans="6:8" ht="12.75">
      <c r="F27" s="45"/>
      <c r="G27" s="45"/>
      <c r="H27" s="45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Reinhard</cp:lastModifiedBy>
  <cp:lastPrinted>2005-10-09T00:28:36Z</cp:lastPrinted>
  <dcterms:created xsi:type="dcterms:W3CDTF">2005-01-08T17:23:10Z</dcterms:created>
  <dcterms:modified xsi:type="dcterms:W3CDTF">2005-10-09T01:10:55Z</dcterms:modified>
  <cp:category/>
  <cp:version/>
  <cp:contentType/>
  <cp:contentStatus/>
</cp:coreProperties>
</file>